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15" yWindow="420" windowWidth="21840" windowHeight="16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<sst xmlns="http://schemas.openxmlformats.org/spreadsheetml/2006/main" count="108" uniqueCount="68">
  <si>
    <t>On average, how many hours will you work each day?</t>
  </si>
  <si>
    <t>In a normal workweek, how many days will you work?</t>
  </si>
  <si>
    <t>REVENUE PROJECTIONS</t>
  </si>
  <si>
    <t>If  you price by the hour, complete this section</t>
  </si>
  <si>
    <t>If you price by the job, complete this section</t>
  </si>
  <si>
    <t>Revenue Per Job</t>
  </si>
  <si>
    <t>How much gross revenue do you want your business to generate each year?</t>
  </si>
  <si>
    <t>How many workdays will you use annually for vacation time?</t>
  </si>
  <si>
    <t>How many workdays will you use annually for holidays?</t>
  </si>
  <si>
    <t xml:space="preserve">    Marketing</t>
  </si>
  <si>
    <t xml:space="preserve">    Vacation</t>
  </si>
  <si>
    <t xml:space="preserve">    Holidays</t>
  </si>
  <si>
    <t>Total Hours Per Job</t>
  </si>
  <si>
    <t>ANALYSIS</t>
  </si>
  <si>
    <t>Copyright 2013, Dr. Mike Armour</t>
  </si>
  <si>
    <t>Downloaded from StartupsAfter50.com</t>
  </si>
  <si>
    <t>Job Revenue Per Hour</t>
  </si>
  <si>
    <t xml:space="preserve">    Annually</t>
  </si>
  <si>
    <t xml:space="preserve">    Monthly</t>
  </si>
  <si>
    <t>How many workdays do you typically lose each year for illness or for personal and family needs?</t>
  </si>
  <si>
    <t xml:space="preserve">    Sick Days, Personal/Family Days</t>
  </si>
  <si>
    <t>REVENUE GOAL</t>
  </si>
  <si>
    <t>Notice that his is gross revenue, not net profit.</t>
  </si>
  <si>
    <t xml:space="preserve">    Jobs Annually</t>
  </si>
  <si>
    <t xml:space="preserve">   Jobs Monthly</t>
  </si>
  <si>
    <t>Is this figure acceptable to you?</t>
  </si>
  <si>
    <t>Do not include normal days off</t>
  </si>
  <si>
    <t xml:space="preserve">    Management/Admin/Bookkeeping</t>
  </si>
  <si>
    <t>Is this number of jobs realistic?</t>
  </si>
  <si>
    <t>Weekly Hour Adjustments</t>
  </si>
  <si>
    <t>On average, how many hours will you need to devote weekly to management, administration, and  bookkeeping?</t>
  </si>
  <si>
    <t xml:space="preserve">On average, how many hours will you need to devote weekly to marketing? </t>
  </si>
  <si>
    <t>Annual Day Adjustments</t>
  </si>
  <si>
    <t xml:space="preserve"> What is the  typical fee for a job?</t>
  </si>
  <si>
    <t xml:space="preserve"> How many hours are typically required to complete a job?</t>
  </si>
  <si>
    <t xml:space="preserve"> What is your typical hourly fee?</t>
  </si>
  <si>
    <t xml:space="preserve"> How many hours do you typically bill for a job?</t>
  </si>
  <si>
    <t xml:space="preserve"> Owner 1  </t>
  </si>
  <si>
    <t xml:space="preserve">Owner 2 </t>
  </si>
  <si>
    <t xml:space="preserve"> </t>
  </si>
  <si>
    <t>State partial days in decimal form</t>
  </si>
  <si>
    <t>State partial hours in decimal form</t>
  </si>
  <si>
    <t>TIME REQUIREMENTS FOR NON-REVENUE ACTIVITIES</t>
  </si>
  <si>
    <t xml:space="preserve">    Workhours Available</t>
  </si>
  <si>
    <t>To Meet Your Revenue Goal You Will Need</t>
  </si>
  <si>
    <t xml:space="preserve">   Revenue-Generating Hours Monthly</t>
  </si>
  <si>
    <t>Can you secure and perform this many jobs monthly?</t>
  </si>
  <si>
    <t xml:space="preserve">   Revenue-Generating Hours Annually</t>
  </si>
  <si>
    <t>Hours Available for Revenue Generation</t>
  </si>
  <si>
    <t>Overage/(Shortage) in Revenue-Generating Hours</t>
  </si>
  <si>
    <t>A negative figure means that you need to find more revenue-generating hours. Adjust non-revenue hours above to gain more time.</t>
  </si>
  <si>
    <t>Include time developing proposals and marketing materials and maintaining websites.</t>
  </si>
  <si>
    <t>All non-revenue hours except marketing</t>
  </si>
  <si>
    <t>(Sole Proprietorships, Two-Owner Firms, Husband-Wife Companies)</t>
  </si>
  <si>
    <t>If You Meet Your Revenue Goal</t>
  </si>
  <si>
    <t>Is this enough marketing time? If not, adjust distribution of workhours above.</t>
  </si>
  <si>
    <t>TOTAL HOURS ANNUALLY FOR NON-REVENUE ACTIVITIES</t>
  </si>
  <si>
    <t>WORKHOURS AVAILABLE ANNUALLY FOR GENERATING REVENUE</t>
  </si>
  <si>
    <t>Weekly Business Workhours</t>
  </si>
  <si>
    <t>Annual Business Workhours</t>
  </si>
  <si>
    <t>REVENUE GOAL FEASABILITY ANALYSIS FOR SERVICE-TYPE BUSINESSES</t>
  </si>
  <si>
    <t>TOTAL WORKHOURS AVAILABLE</t>
  </si>
  <si>
    <t xml:space="preserve"> Owner 2  </t>
  </si>
  <si>
    <t>How many workdays will you use annually for travel, conferences, attending training events, etc.?</t>
  </si>
  <si>
    <t>If this figure is 0, data is missing in the Hours Available section.</t>
  </si>
  <si>
    <t xml:space="preserve">   Marketing Hours Available Per Job </t>
  </si>
  <si>
    <t xml:space="preserve">   Revenue Per Workhour (Overall)</t>
  </si>
  <si>
    <t xml:space="preserve">    Travel/Conferences/Training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</si>
</sst>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#,##0.0_);\(#,##0.0\)"/>
    <numFmt numFmtId="167" formatCode="0_);[Red]\(0\)"/>
    <numFmt numFmtId="168" formatCode="#,##0.0_);[Red]\(#,##0.0\)"/>
    <numFmt numFmtId="169" formatCode="#,##0.000_);\(#,##0.000\)"/>
    <numFmt numFmtId="170" formatCode=";;;"/>
    <numFmt numFmtId="171" formatCode="[$-409]dddd\,\ mmmm\ dd\,\ yyyy"/>
    <numFmt numFmtId="172" formatCode="0.0"/>
  </numFmts>
  <fonts count="53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8"/>
      <color indexed="9"/>
      <name val="Helvetica Neue"/>
      <family val="0"/>
    </font>
    <font>
      <sz val="18"/>
      <color indexed="9"/>
      <name val="Helvetica Neue"/>
      <family val="0"/>
    </font>
    <font>
      <i/>
      <sz val="11"/>
      <color indexed="8"/>
      <name val="Helvetica Neue"/>
      <family val="0"/>
    </font>
    <font>
      <sz val="13"/>
      <color indexed="9"/>
      <name val="Arial"/>
      <family val="2"/>
    </font>
    <font>
      <sz val="13"/>
      <color indexed="8"/>
      <name val="Arial"/>
      <family val="2"/>
    </font>
    <font>
      <sz val="13"/>
      <color indexed="9"/>
      <name val="Helvetica Neue"/>
      <family val="0"/>
    </font>
    <font>
      <sz val="13"/>
      <color indexed="8"/>
      <name val="Helvetica Neue"/>
      <family val="0"/>
    </font>
    <font>
      <b/>
      <sz val="13"/>
      <color indexed="9"/>
      <name val="Helvetica Neue"/>
      <family val="0"/>
    </font>
    <font>
      <b/>
      <sz val="13"/>
      <color indexed="8"/>
      <name val="Helvetica Neue"/>
      <family val="0"/>
    </font>
    <font>
      <i/>
      <sz val="13"/>
      <color indexed="9"/>
      <name val="Helvetica Neue"/>
      <family val="0"/>
    </font>
    <font>
      <i/>
      <sz val="13"/>
      <color indexed="8"/>
      <name val="Helvetica Neue"/>
      <family val="0"/>
    </font>
    <font>
      <b/>
      <i/>
      <sz val="13"/>
      <color indexed="9"/>
      <name val="Helvetica Neue"/>
      <family val="0"/>
    </font>
    <font>
      <sz val="10"/>
      <color indexed="8"/>
      <name val="Helvetica Neue"/>
      <family val="0"/>
    </font>
    <font>
      <b/>
      <sz val="10"/>
      <color indexed="9"/>
      <name val="Helvetica Neue"/>
      <family val="0"/>
    </font>
    <font>
      <i/>
      <sz val="10"/>
      <color indexed="9"/>
      <name val="Helvetica Neue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b/>
      <sz val="11"/>
      <color indexed="53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/>
    </xf>
    <xf numFmtId="0" fontId="8" fillId="1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Alignment="1">
      <alignment vertical="center"/>
    </xf>
    <xf numFmtId="37" fontId="8" fillId="8" borderId="10" xfId="0" applyNumberFormat="1" applyFont="1" applyFill="1" applyBorder="1" applyAlignment="1">
      <alignment horizontal="right" vertical="center"/>
    </xf>
    <xf numFmtId="166" fontId="8" fillId="8" borderId="11" xfId="0" applyNumberFormat="1" applyFont="1" applyFill="1" applyBorder="1" applyAlignment="1">
      <alignment horizontal="right" vertical="center"/>
    </xf>
    <xf numFmtId="37" fontId="8" fillId="8" borderId="11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38" fontId="8" fillId="8" borderId="12" xfId="0" applyNumberFormat="1" applyFont="1" applyFill="1" applyBorder="1" applyAlignment="1" applyProtection="1">
      <alignment horizontal="right" vertical="center"/>
      <protection locked="0"/>
    </xf>
    <xf numFmtId="6" fontId="7" fillId="8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8" fillId="10" borderId="0" xfId="0" applyFont="1" applyFill="1" applyBorder="1" applyAlignment="1">
      <alignment wrapText="1"/>
    </xf>
    <xf numFmtId="0" fontId="16" fillId="0" borderId="0" xfId="0" applyNumberFormat="1" applyFont="1" applyBorder="1" applyAlignment="1">
      <alignment vertical="top" wrapText="1"/>
    </xf>
    <xf numFmtId="164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top"/>
    </xf>
    <xf numFmtId="0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7" fillId="10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164" fontId="7" fillId="0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top"/>
    </xf>
    <xf numFmtId="164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7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 wrapText="1"/>
    </xf>
    <xf numFmtId="37" fontId="8" fillId="0" borderId="0" xfId="0" applyNumberFormat="1" applyFont="1" applyBorder="1" applyAlignment="1">
      <alignment horizontal="right" vertical="center"/>
    </xf>
    <xf numFmtId="37" fontId="8" fillId="8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38" fontId="8" fillId="33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164" fontId="16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vertical="top"/>
    </xf>
    <xf numFmtId="164" fontId="16" fillId="0" borderId="0" xfId="0" applyNumberFormat="1" applyFont="1" applyFill="1" applyBorder="1" applyAlignment="1">
      <alignment vertical="top" wrapText="1"/>
    </xf>
    <xf numFmtId="0" fontId="9" fillId="34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3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 wrapText="1"/>
    </xf>
    <xf numFmtId="0" fontId="7" fillId="10" borderId="0" xfId="0" applyNumberFormat="1" applyFont="1" applyFill="1" applyBorder="1" applyAlignment="1">
      <alignment vertical="center" wrapText="1"/>
    </xf>
    <xf numFmtId="0" fontId="7" fillId="10" borderId="0" xfId="0" applyNumberFormat="1" applyFont="1" applyFill="1" applyBorder="1" applyAlignment="1">
      <alignment vertical="top" wrapText="1"/>
    </xf>
    <xf numFmtId="0" fontId="11" fillId="10" borderId="0" xfId="0" applyNumberFormat="1" applyFont="1" applyFill="1" applyBorder="1" applyAlignment="1">
      <alignment horizontal="center" vertical="top"/>
    </xf>
    <xf numFmtId="0" fontId="9" fillId="8" borderId="0" xfId="0" applyNumberFormat="1" applyFont="1" applyFill="1" applyBorder="1" applyAlignment="1">
      <alignment vertical="center" wrapText="1"/>
    </xf>
    <xf numFmtId="0" fontId="13" fillId="8" borderId="16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 wrapText="1"/>
    </xf>
    <xf numFmtId="166" fontId="8" fillId="8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wrapText="1"/>
      <protection/>
    </xf>
    <xf numFmtId="16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NumberFormat="1" applyFont="1" applyBorder="1" applyAlignment="1" applyProtection="1">
      <alignment horizontal="center" wrapText="1"/>
      <protection/>
    </xf>
    <xf numFmtId="167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10" borderId="0" xfId="0" applyFont="1" applyFill="1" applyBorder="1" applyAlignment="1" applyProtection="1">
      <alignment horizontal="center" vertical="top"/>
      <protection/>
    </xf>
    <xf numFmtId="0" fontId="8" fillId="10" borderId="0" xfId="0" applyFont="1" applyFill="1" applyBorder="1" applyAlignment="1" applyProtection="1">
      <alignment wrapText="1"/>
      <protection/>
    </xf>
    <xf numFmtId="38" fontId="8" fillId="10" borderId="0" xfId="0" applyNumberFormat="1" applyFont="1" applyFill="1" applyBorder="1" applyAlignment="1" applyProtection="1">
      <alignment horizontal="right" vertical="center"/>
      <protection/>
    </xf>
    <xf numFmtId="0" fontId="8" fillId="10" borderId="0" xfId="0" applyFont="1" applyFill="1" applyBorder="1" applyAlignment="1" applyProtection="1">
      <alignment vertical="center" wrapText="1"/>
      <protection/>
    </xf>
    <xf numFmtId="0" fontId="8" fillId="10" borderId="0" xfId="0" applyFont="1" applyFill="1" applyBorder="1" applyAlignment="1" applyProtection="1">
      <alignment horizontal="right" vertical="center" wrapText="1"/>
      <protection/>
    </xf>
    <xf numFmtId="170" fontId="7" fillId="0" borderId="0" xfId="0" applyNumberFormat="1" applyFont="1" applyBorder="1" applyAlignment="1" applyProtection="1">
      <alignment vertical="top"/>
      <protection/>
    </xf>
    <xf numFmtId="0" fontId="52" fillId="0" borderId="0" xfId="0" applyFont="1" applyBorder="1" applyAlignment="1">
      <alignment vertical="top" wrapText="1"/>
    </xf>
    <xf numFmtId="170" fontId="7" fillId="0" borderId="0" xfId="0" applyNumberFormat="1" applyFont="1" applyBorder="1" applyAlignment="1">
      <alignment vertical="top"/>
    </xf>
    <xf numFmtId="0" fontId="52" fillId="0" borderId="0" xfId="0" applyNumberFormat="1" applyFont="1" applyBorder="1" applyAlignment="1">
      <alignment vertical="top" wrapText="1"/>
    </xf>
    <xf numFmtId="0" fontId="13" fillId="8" borderId="0" xfId="0" applyNumberFormat="1" applyFont="1" applyFill="1" applyBorder="1" applyAlignment="1">
      <alignment vertical="center" wrapText="1"/>
    </xf>
    <xf numFmtId="165" fontId="7" fillId="8" borderId="12" xfId="0" applyNumberFormat="1" applyFont="1" applyFill="1" applyBorder="1" applyAlignment="1" applyProtection="1">
      <alignment horizontal="right" vertical="center"/>
      <protection locked="0"/>
    </xf>
    <xf numFmtId="167" fontId="52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8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6" fontId="7" fillId="0" borderId="0" xfId="0" applyNumberFormat="1" applyFont="1" applyFill="1" applyBorder="1" applyAlignment="1" applyProtection="1">
      <alignment horizontal="right" vertical="center"/>
      <protection/>
    </xf>
    <xf numFmtId="38" fontId="8" fillId="33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1" fontId="8" fillId="8" borderId="12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Border="1" applyAlignment="1">
      <alignment vertical="top"/>
    </xf>
    <xf numFmtId="0" fontId="11" fillId="19" borderId="15" xfId="0" applyNumberFormat="1" applyFont="1" applyFill="1" applyBorder="1" applyAlignment="1">
      <alignment horizontal="center" vertical="top" wrapText="1"/>
    </xf>
    <xf numFmtId="0" fontId="7" fillId="19" borderId="0" xfId="0" applyNumberFormat="1" applyFont="1" applyFill="1" applyBorder="1" applyAlignment="1">
      <alignment vertical="top" wrapText="1"/>
    </xf>
    <xf numFmtId="0" fontId="7" fillId="19" borderId="14" xfId="0" applyNumberFormat="1" applyFont="1" applyFill="1" applyBorder="1" applyAlignment="1">
      <alignment vertical="center" wrapText="1"/>
    </xf>
    <xf numFmtId="0" fontId="7" fillId="19" borderId="0" xfId="0" applyNumberFormat="1" applyFont="1" applyFill="1" applyBorder="1" applyAlignment="1" applyProtection="1">
      <alignment vertical="top" wrapText="1"/>
      <protection/>
    </xf>
    <xf numFmtId="0" fontId="8" fillId="19" borderId="0" xfId="0" applyFont="1" applyFill="1" applyBorder="1" applyAlignment="1" applyProtection="1">
      <alignment wrapText="1"/>
      <protection/>
    </xf>
    <xf numFmtId="38" fontId="8" fillId="19" borderId="0" xfId="0" applyNumberFormat="1" applyFont="1" applyFill="1" applyBorder="1" applyAlignment="1" applyProtection="1">
      <alignment horizontal="right" vertical="center"/>
      <protection/>
    </xf>
    <xf numFmtId="0" fontId="7" fillId="19" borderId="0" xfId="0" applyNumberFormat="1" applyFont="1" applyFill="1" applyBorder="1" applyAlignment="1">
      <alignment vertical="top" wrapText="1"/>
    </xf>
    <xf numFmtId="0" fontId="8" fillId="19" borderId="0" xfId="0" applyFont="1" applyFill="1" applyBorder="1" applyAlignment="1">
      <alignment wrapText="1"/>
    </xf>
    <xf numFmtId="0" fontId="12" fillId="19" borderId="0" xfId="0" applyFont="1" applyFill="1" applyBorder="1" applyAlignment="1">
      <alignment horizontal="center" wrapText="1"/>
    </xf>
    <xf numFmtId="0" fontId="8" fillId="19" borderId="0" xfId="0" applyFont="1" applyFill="1" applyBorder="1" applyAlignment="1">
      <alignment vertical="center" wrapText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9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9" fillId="8" borderId="13" xfId="0" applyNumberFormat="1" applyFont="1" applyFill="1" applyBorder="1" applyAlignment="1">
      <alignment vertical="center" wrapText="1"/>
    </xf>
    <xf numFmtId="0" fontId="10" fillId="0" borderId="0" xfId="0" applyFont="1" applyAlignment="1" applyProtection="1">
      <alignment wrapText="1"/>
      <protection hidden="1"/>
    </xf>
    <xf numFmtId="0" fontId="7" fillId="0" borderId="0" xfId="0" applyNumberFormat="1" applyFont="1" applyBorder="1" applyAlignment="1" applyProtection="1">
      <alignment vertical="top"/>
      <protection locked="0"/>
    </xf>
    <xf numFmtId="38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Alignment="1">
      <alignment vertical="center"/>
    </xf>
    <xf numFmtId="6" fontId="8" fillId="8" borderId="12" xfId="0" applyNumberFormat="1" applyFont="1" applyFill="1" applyBorder="1" applyAlignment="1" applyProtection="1">
      <alignment horizontal="right" vertical="center"/>
      <protection locked="0"/>
    </xf>
    <xf numFmtId="8" fontId="8" fillId="8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top"/>
      <protection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 wrapText="1"/>
    </xf>
    <xf numFmtId="0" fontId="8" fillId="0" borderId="0" xfId="0" applyFont="1" applyAlignment="1" applyProtection="1">
      <alignment wrapText="1"/>
      <protection hidden="1"/>
    </xf>
    <xf numFmtId="0" fontId="7" fillId="0" borderId="0" xfId="0" applyNumberFormat="1" applyFont="1" applyBorder="1" applyAlignment="1" applyProtection="1">
      <alignment horizontal="center" wrapText="1"/>
      <protection/>
    </xf>
    <xf numFmtId="1" fontId="7" fillId="8" borderId="12" xfId="0" applyNumberFormat="1" applyFont="1" applyFill="1" applyBorder="1" applyAlignment="1" applyProtection="1">
      <alignment horizontal="right" wrapText="1"/>
      <protection locked="0"/>
    </xf>
    <xf numFmtId="5" fontId="8" fillId="0" borderId="0" xfId="0" applyNumberFormat="1" applyFont="1" applyBorder="1" applyAlignment="1">
      <alignment horizontal="right" vertical="center"/>
    </xf>
    <xf numFmtId="5" fontId="8" fillId="8" borderId="0" xfId="0" applyNumberFormat="1" applyFont="1" applyFill="1" applyBorder="1" applyAlignment="1">
      <alignment horizontal="right" vertical="center"/>
    </xf>
    <xf numFmtId="0" fontId="0" fillId="8" borderId="0" xfId="0" applyFill="1" applyAlignment="1">
      <alignment/>
    </xf>
    <xf numFmtId="1" fontId="7" fillId="8" borderId="12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showGridLines="0" showRowColHeaders="0" tabSelected="1" zoomScalePageLayoutView="0" workbookViewId="0" topLeftCell="A1">
      <selection activeCell="F7" sqref="F7"/>
    </sheetView>
  </sheetViews>
  <sheetFormatPr defaultColWidth="8.796875" defaultRowHeight="14.25"/>
  <cols>
    <col min="1" max="2" width="9" style="43" customWidth="1"/>
    <col min="3" max="5" width="13.59765625" style="43" customWidth="1"/>
    <col min="6" max="6" width="13.59765625" style="3" customWidth="1"/>
    <col min="7" max="7" width="1.59765625" style="3" customWidth="1"/>
    <col min="8" max="8" width="17.3984375" style="43" customWidth="1"/>
    <col min="9" max="9" width="12.59765625" style="1" customWidth="1"/>
    <col min="10" max="10" width="9" style="1" hidden="1" customWidth="1"/>
    <col min="11" max="11" width="5.59765625" style="1" hidden="1" customWidth="1"/>
    <col min="12" max="12" width="12.59765625" style="1" customWidth="1"/>
    <col min="13" max="13" width="7.59765625" style="1" customWidth="1"/>
    <col min="14" max="16384" width="9" style="1" customWidth="1"/>
  </cols>
  <sheetData>
    <row r="1" spans="1:8" ht="16.5">
      <c r="A1" s="149"/>
      <c r="B1" s="25"/>
      <c r="C1" s="25"/>
      <c r="D1" s="25"/>
      <c r="E1" s="25"/>
      <c r="F1" s="56"/>
      <c r="G1" s="26"/>
      <c r="H1" s="25"/>
    </row>
    <row r="2" spans="1:9" s="43" customFormat="1" ht="16.5">
      <c r="A2" s="25"/>
      <c r="B2" s="75" t="s">
        <v>60</v>
      </c>
      <c r="C2" s="90"/>
      <c r="D2" s="90"/>
      <c r="E2" s="90"/>
      <c r="F2" s="90"/>
      <c r="G2" s="90"/>
      <c r="H2" s="90"/>
      <c r="I2" s="90"/>
    </row>
    <row r="3" spans="1:9" ht="16.5">
      <c r="A3" s="25"/>
      <c r="B3" s="70" t="s">
        <v>53</v>
      </c>
      <c r="C3" s="70"/>
      <c r="D3" s="70"/>
      <c r="E3" s="70"/>
      <c r="F3" s="70"/>
      <c r="G3" s="70"/>
      <c r="H3" s="70"/>
      <c r="I3" s="70"/>
    </row>
    <row r="4" spans="1:9" ht="16.5">
      <c r="A4" s="25"/>
      <c r="B4" s="25"/>
      <c r="C4" s="57"/>
      <c r="D4" s="57"/>
      <c r="E4" s="57"/>
      <c r="F4" s="57"/>
      <c r="G4" s="57"/>
      <c r="H4" s="57"/>
      <c r="I4" s="57"/>
    </row>
    <row r="5" spans="1:8" ht="21.75" customHeight="1">
      <c r="A5" s="25"/>
      <c r="B5" s="25"/>
      <c r="C5" s="78" t="s">
        <v>21</v>
      </c>
      <c r="D5" s="90"/>
      <c r="E5" s="90"/>
      <c r="F5" s="90"/>
      <c r="G5" s="90"/>
      <c r="H5" s="90"/>
    </row>
    <row r="6" spans="1:13" s="3" customFormat="1" ht="49.5" customHeight="1" thickBot="1">
      <c r="A6" s="26"/>
      <c r="B6" s="26"/>
      <c r="C6" s="81" t="s">
        <v>6</v>
      </c>
      <c r="D6" s="143"/>
      <c r="E6" s="143"/>
      <c r="F6" s="143"/>
      <c r="G6" s="121"/>
      <c r="H6" s="45"/>
      <c r="I6" s="79"/>
      <c r="J6" s="79"/>
      <c r="K6" s="79"/>
      <c r="L6" s="79"/>
      <c r="M6" s="79"/>
    </row>
    <row r="7" spans="1:13" ht="19.5" customHeight="1" thickBot="1">
      <c r="A7" s="25"/>
      <c r="B7" s="25"/>
      <c r="C7" s="76"/>
      <c r="D7" s="90"/>
      <c r="E7" s="142"/>
      <c r="F7" s="17" t="s">
        <v>39</v>
      </c>
      <c r="G7" s="122">
        <v>1773000</v>
      </c>
      <c r="H7" s="77" t="s">
        <v>22</v>
      </c>
      <c r="I7" s="90"/>
      <c r="J7" s="139">
        <f>IF(ISNUMBER(F7),F7,0)</f>
        <v>0</v>
      </c>
      <c r="K7" s="43"/>
      <c r="L7" s="10"/>
      <c r="M7" s="43"/>
    </row>
    <row r="8" spans="1:13" ht="24" customHeight="1">
      <c r="A8" s="25"/>
      <c r="B8" s="25"/>
      <c r="C8" s="76"/>
      <c r="D8" s="90"/>
      <c r="E8" s="90"/>
      <c r="F8" s="2"/>
      <c r="G8" s="98"/>
      <c r="H8" s="90"/>
      <c r="I8" s="90"/>
      <c r="J8" s="139"/>
      <c r="K8" s="43"/>
      <c r="L8" s="43"/>
      <c r="M8" s="43"/>
    </row>
    <row r="9" spans="1:12" s="3" customFormat="1" ht="21.75" customHeight="1">
      <c r="A9" s="26"/>
      <c r="B9" s="26"/>
      <c r="C9" s="78" t="s">
        <v>61</v>
      </c>
      <c r="D9" s="90"/>
      <c r="E9" s="90"/>
      <c r="F9" s="90"/>
      <c r="G9" s="90"/>
      <c r="H9" s="90"/>
      <c r="J9" s="140"/>
      <c r="L9" s="9"/>
    </row>
    <row r="10" spans="1:10" s="3" customFormat="1" ht="30" customHeight="1" thickBot="1">
      <c r="A10" s="26"/>
      <c r="B10" s="26"/>
      <c r="C10" s="26" t="s">
        <v>1</v>
      </c>
      <c r="D10" s="26"/>
      <c r="E10" s="26"/>
      <c r="F10" s="2"/>
      <c r="G10" s="98"/>
      <c r="H10" s="47"/>
      <c r="J10" s="140"/>
    </row>
    <row r="11" spans="1:11" ht="19.5" customHeight="1" thickBot="1">
      <c r="A11" s="25"/>
      <c r="B11" s="25"/>
      <c r="C11" s="88" t="s">
        <v>37</v>
      </c>
      <c r="D11" s="118" t="s">
        <v>39</v>
      </c>
      <c r="E11" s="89" t="s">
        <v>38</v>
      </c>
      <c r="F11" s="118" t="s">
        <v>39</v>
      </c>
      <c r="G11" s="105"/>
      <c r="H11" s="50" t="s">
        <v>40</v>
      </c>
      <c r="J11" s="138">
        <f>IF(ISNUMBER(D11),D11,0)</f>
        <v>0</v>
      </c>
      <c r="K11" s="138">
        <f>IF(ISNUMBER(F11),F11,0)</f>
        <v>0</v>
      </c>
    </row>
    <row r="12" spans="1:8" s="3" customFormat="1" ht="30" customHeight="1" thickBot="1">
      <c r="A12" s="26"/>
      <c r="B12" s="26"/>
      <c r="C12" s="26" t="s">
        <v>0</v>
      </c>
      <c r="D12" s="26"/>
      <c r="E12" s="26"/>
      <c r="F12" s="2"/>
      <c r="G12" s="98"/>
      <c r="H12" s="47"/>
    </row>
    <row r="13" spans="1:11" ht="19.5" customHeight="1" thickBot="1">
      <c r="A13" s="25"/>
      <c r="B13" s="25"/>
      <c r="C13" s="88" t="s">
        <v>37</v>
      </c>
      <c r="D13" s="118" t="s">
        <v>39</v>
      </c>
      <c r="E13" s="89" t="s">
        <v>38</v>
      </c>
      <c r="F13" s="118" t="s">
        <v>39</v>
      </c>
      <c r="G13" s="105"/>
      <c r="H13" s="50" t="s">
        <v>41</v>
      </c>
      <c r="J13" s="138">
        <f>IF(ISNUMBER(D13),D13,0)</f>
        <v>0</v>
      </c>
      <c r="K13" s="138">
        <f>IF(ISNUMBER(F13),F13,0)</f>
        <v>0</v>
      </c>
    </row>
    <row r="14" spans="1:8" ht="16.5">
      <c r="A14" s="25"/>
      <c r="B14" s="25"/>
      <c r="C14" s="76"/>
      <c r="D14" s="76"/>
      <c r="E14" s="76"/>
      <c r="F14" s="2"/>
      <c r="G14" s="98"/>
      <c r="H14" s="48"/>
    </row>
    <row r="15" spans="1:11" ht="30" customHeight="1">
      <c r="A15" s="25"/>
      <c r="B15" s="25"/>
      <c r="C15" s="30" t="s">
        <v>58</v>
      </c>
      <c r="D15" s="25"/>
      <c r="E15" s="25"/>
      <c r="F15" s="95" t="str">
        <f>IF((J15+K15)&gt;0,J15+K15," ")</f>
        <v> </v>
      </c>
      <c r="G15" s="98"/>
      <c r="H15" s="48"/>
      <c r="J15" s="140">
        <f>J11*J13</f>
        <v>0</v>
      </c>
      <c r="K15" s="140">
        <f>K11*K13</f>
        <v>0</v>
      </c>
    </row>
    <row r="16" spans="1:8" s="3" customFormat="1" ht="30" customHeight="1">
      <c r="A16" s="26"/>
      <c r="B16" s="26"/>
      <c r="C16" s="74" t="s">
        <v>59</v>
      </c>
      <c r="D16" s="90"/>
      <c r="E16" s="90"/>
      <c r="F16" s="58" t="str">
        <f>IF(ISNUMBER(F15),F15*(365/7)," ")</f>
        <v> </v>
      </c>
      <c r="G16" s="105"/>
      <c r="H16" s="47"/>
    </row>
    <row r="17" spans="1:8" ht="24" customHeight="1">
      <c r="A17" s="25"/>
      <c r="B17" s="25"/>
      <c r="C17" s="88" t="s">
        <v>39</v>
      </c>
      <c r="D17" s="127" t="str">
        <f>IF(ISNUMBER(#REF!),#REF!*(365/7)," ")</f>
        <v> </v>
      </c>
      <c r="E17" s="88" t="s">
        <v>39</v>
      </c>
      <c r="F17" s="44" t="str">
        <f>IF(ISNUMBER(#REF!),#REF!*(365/7)," ")</f>
        <v> </v>
      </c>
      <c r="G17" s="98"/>
      <c r="H17" s="46"/>
    </row>
    <row r="18" spans="1:8" ht="21.75" customHeight="1">
      <c r="A18" s="25"/>
      <c r="B18" s="25"/>
      <c r="C18" s="78" t="s">
        <v>42</v>
      </c>
      <c r="D18" s="90"/>
      <c r="E18" s="90"/>
      <c r="F18" s="90"/>
      <c r="G18" s="90"/>
      <c r="H18" s="90"/>
    </row>
    <row r="19" spans="1:8" ht="12" customHeight="1">
      <c r="A19" s="25"/>
      <c r="B19" s="25"/>
      <c r="C19" s="25"/>
      <c r="D19" s="25"/>
      <c r="E19" s="25"/>
      <c r="F19" s="23"/>
      <c r="G19" s="98"/>
      <c r="H19" s="46"/>
    </row>
    <row r="20" spans="1:8" ht="21.75" customHeight="1">
      <c r="A20" s="25"/>
      <c r="B20" s="25"/>
      <c r="C20" s="70" t="s">
        <v>29</v>
      </c>
      <c r="D20" s="70"/>
      <c r="E20" s="70"/>
      <c r="F20" s="70"/>
      <c r="G20" s="99"/>
      <c r="H20" s="46"/>
    </row>
    <row r="21" spans="1:8" ht="39.75" customHeight="1" thickBot="1">
      <c r="A21" s="25"/>
      <c r="B21" s="25"/>
      <c r="C21" s="87" t="s">
        <v>30</v>
      </c>
      <c r="D21" s="90"/>
      <c r="E21" s="90"/>
      <c r="F21" s="90"/>
      <c r="G21" s="100"/>
      <c r="H21" s="25"/>
    </row>
    <row r="22" spans="1:11" ht="19.5" customHeight="1" thickBot="1">
      <c r="A22" s="25"/>
      <c r="B22" s="25"/>
      <c r="C22" s="88" t="s">
        <v>37</v>
      </c>
      <c r="D22" s="126" t="s">
        <v>39</v>
      </c>
      <c r="E22" s="89" t="s">
        <v>38</v>
      </c>
      <c r="F22" s="120" t="s">
        <v>39</v>
      </c>
      <c r="G22" s="101"/>
      <c r="H22" s="73" t="s">
        <v>52</v>
      </c>
      <c r="I22" s="90"/>
      <c r="J22" s="138">
        <f>IF(ISNUMBER(D22),D22,0)</f>
        <v>0</v>
      </c>
      <c r="K22" s="138">
        <f>IF(ISNUMBER(F22),F22,0)</f>
        <v>0</v>
      </c>
    </row>
    <row r="23" spans="1:9" s="5" customFormat="1" ht="49.5" customHeight="1" thickBot="1">
      <c r="A23" s="27"/>
      <c r="B23" s="27"/>
      <c r="C23" s="156" t="s">
        <v>31</v>
      </c>
      <c r="D23" s="91"/>
      <c r="E23" s="91"/>
      <c r="F23" s="91"/>
      <c r="G23" s="102"/>
      <c r="H23" s="27"/>
      <c r="I23" s="4"/>
    </row>
    <row r="24" spans="1:11" ht="19.5" customHeight="1" thickBot="1">
      <c r="A24" s="25"/>
      <c r="B24" s="25"/>
      <c r="C24" s="88" t="s">
        <v>37</v>
      </c>
      <c r="D24" s="120" t="s">
        <v>39</v>
      </c>
      <c r="E24" s="89" t="s">
        <v>38</v>
      </c>
      <c r="F24" s="126" t="s">
        <v>39</v>
      </c>
      <c r="G24" s="101"/>
      <c r="H24" s="72" t="s">
        <v>51</v>
      </c>
      <c r="I24" s="72"/>
      <c r="J24" s="138">
        <f>IF(ISNUMBER(D24),D24,0)</f>
        <v>0</v>
      </c>
      <c r="K24" s="138">
        <f>IF(ISNUMBER(F24),F24,0)</f>
        <v>0</v>
      </c>
    </row>
    <row r="25" spans="1:9" ht="19.5" customHeight="1">
      <c r="A25" s="25"/>
      <c r="B25" s="25"/>
      <c r="C25" s="119" t="str">
        <f>IF(((J22+J24)&gt;J15),"Hour adjustments exceed hours available"," ")</f>
        <v> </v>
      </c>
      <c r="D25" s="90"/>
      <c r="E25" s="119" t="str">
        <f>IF((K22+K24)&gt;K15,"Hour adjustments exceed hours available"," ")</f>
        <v> </v>
      </c>
      <c r="F25" s="90"/>
      <c r="G25" s="101"/>
      <c r="H25" s="72"/>
      <c r="I25" s="72"/>
    </row>
    <row r="26" spans="1:10" ht="19.5" customHeight="1">
      <c r="A26" s="25"/>
      <c r="B26" s="25"/>
      <c r="C26" s="90"/>
      <c r="D26" s="90"/>
      <c r="E26" s="90"/>
      <c r="F26" s="90"/>
      <c r="G26" s="101"/>
      <c r="H26" s="72"/>
      <c r="I26" s="72"/>
      <c r="J26" s="138"/>
    </row>
    <row r="27" spans="1:10" s="24" customFormat="1" ht="21.75" customHeight="1">
      <c r="A27" s="28"/>
      <c r="B27" s="28"/>
      <c r="C27" s="71" t="s">
        <v>32</v>
      </c>
      <c r="D27" s="71"/>
      <c r="E27" s="71"/>
      <c r="F27" s="71"/>
      <c r="G27" s="103"/>
      <c r="H27" s="72"/>
      <c r="I27" s="72"/>
      <c r="J27" s="148"/>
    </row>
    <row r="28" spans="1:10" s="5" customFormat="1" ht="39.75" customHeight="1" thickBot="1">
      <c r="A28" s="27"/>
      <c r="B28" s="27"/>
      <c r="C28" s="155" t="s">
        <v>63</v>
      </c>
      <c r="D28" s="155"/>
      <c r="E28" s="155"/>
      <c r="F28" s="155"/>
      <c r="G28" s="158"/>
      <c r="H28" s="22"/>
      <c r="I28" s="22"/>
      <c r="J28" s="157"/>
    </row>
    <row r="29" spans="1:11" s="5" customFormat="1" ht="19.5" customHeight="1" thickBot="1">
      <c r="A29" s="27"/>
      <c r="B29" s="27"/>
      <c r="C29" s="88" t="s">
        <v>37</v>
      </c>
      <c r="D29" s="159" t="s">
        <v>39</v>
      </c>
      <c r="E29" s="88" t="s">
        <v>62</v>
      </c>
      <c r="F29" s="159" t="s">
        <v>39</v>
      </c>
      <c r="G29" s="158"/>
      <c r="H29" s="22"/>
      <c r="I29" s="22"/>
      <c r="J29" s="157">
        <f>IF(ISNUMBER(D29),D29,0)</f>
        <v>0</v>
      </c>
      <c r="K29" s="5">
        <f>IF(ISNUMBER(F29),F29,0)</f>
        <v>0</v>
      </c>
    </row>
    <row r="30" spans="1:10" s="3" customFormat="1" ht="30" customHeight="1" thickBot="1">
      <c r="A30" s="26"/>
      <c r="B30" s="26"/>
      <c r="C30" s="26" t="s">
        <v>7</v>
      </c>
      <c r="D30" s="31"/>
      <c r="E30" s="31"/>
      <c r="F30" s="11"/>
      <c r="G30" s="11"/>
      <c r="H30" s="22"/>
      <c r="I30" s="22"/>
      <c r="J30" s="140"/>
    </row>
    <row r="31" spans="1:11" ht="19.5" customHeight="1" thickBot="1">
      <c r="A31" s="25"/>
      <c r="B31" s="25"/>
      <c r="C31" s="88" t="s">
        <v>37</v>
      </c>
      <c r="D31" s="163" t="s">
        <v>39</v>
      </c>
      <c r="E31" s="89" t="s">
        <v>38</v>
      </c>
      <c r="F31" s="163" t="s">
        <v>39</v>
      </c>
      <c r="G31" s="104"/>
      <c r="H31" s="49" t="s">
        <v>26</v>
      </c>
      <c r="I31" s="43"/>
      <c r="J31" s="138">
        <f>IF(ISNUMBER(D31),D31,0)</f>
        <v>0</v>
      </c>
      <c r="K31" s="138">
        <f>IF(ISNUMBER(F31),F31,0)</f>
        <v>0</v>
      </c>
    </row>
    <row r="32" spans="1:9" s="3" customFormat="1" ht="30" customHeight="1" thickBot="1">
      <c r="A32" s="26"/>
      <c r="B32" s="26"/>
      <c r="C32" s="26" t="s">
        <v>8</v>
      </c>
      <c r="D32" s="26"/>
      <c r="E32" s="26"/>
      <c r="F32" s="2"/>
      <c r="G32" s="98"/>
      <c r="H32" s="47"/>
      <c r="I32" s="45"/>
    </row>
    <row r="33" spans="1:11" ht="19.5" customHeight="1" thickBot="1">
      <c r="A33" s="25"/>
      <c r="B33" s="25"/>
      <c r="C33" s="88" t="s">
        <v>37</v>
      </c>
      <c r="D33" s="163" t="s">
        <v>39</v>
      </c>
      <c r="E33" s="89" t="s">
        <v>38</v>
      </c>
      <c r="F33" s="163" t="s">
        <v>39</v>
      </c>
      <c r="G33" s="104"/>
      <c r="H33" s="50" t="s">
        <v>26</v>
      </c>
      <c r="I33" s="43"/>
      <c r="J33" s="140">
        <f>IF(ISNUMBER(D33),D33,0)</f>
        <v>0</v>
      </c>
      <c r="K33" s="138">
        <f>IF(ISNUMBER(F33),F33,0)</f>
        <v>0</v>
      </c>
    </row>
    <row r="34" spans="1:9" ht="49.5" customHeight="1" thickBot="1">
      <c r="A34" s="32"/>
      <c r="B34" s="32"/>
      <c r="C34" s="156" t="s">
        <v>19</v>
      </c>
      <c r="D34" s="91"/>
      <c r="E34" s="91"/>
      <c r="F34" s="91"/>
      <c r="G34" s="100"/>
      <c r="H34" s="51"/>
      <c r="I34" s="43"/>
    </row>
    <row r="35" spans="1:11" ht="19.5" customHeight="1" thickBot="1">
      <c r="A35" s="25"/>
      <c r="B35" s="25"/>
      <c r="C35" s="88" t="s">
        <v>37</v>
      </c>
      <c r="D35" s="163" t="s">
        <v>39</v>
      </c>
      <c r="E35" s="89" t="s">
        <v>38</v>
      </c>
      <c r="F35" s="163" t="s">
        <v>39</v>
      </c>
      <c r="G35" s="105"/>
      <c r="H35" s="48"/>
      <c r="J35" s="138">
        <f>IF(ISNUMBER(D35),D35,0)</f>
        <v>0</v>
      </c>
      <c r="K35" s="138">
        <f>IF(ISNUMBER(F35),F35,0)</f>
        <v>0</v>
      </c>
    </row>
    <row r="36" spans="1:8" ht="16.5">
      <c r="A36" s="25"/>
      <c r="B36" s="25"/>
      <c r="C36" s="25"/>
      <c r="D36" s="154"/>
      <c r="E36" s="29"/>
      <c r="F36" s="106"/>
      <c r="G36" s="106"/>
      <c r="H36" s="48"/>
    </row>
    <row r="37" spans="1:8" ht="21.75" customHeight="1">
      <c r="A37" s="25"/>
      <c r="B37" s="25"/>
      <c r="C37" s="78" t="s">
        <v>56</v>
      </c>
      <c r="D37" s="90"/>
      <c r="E37" s="90"/>
      <c r="F37" s="90"/>
      <c r="G37" s="90"/>
      <c r="H37" s="90"/>
    </row>
    <row r="38" spans="1:9" s="3" customFormat="1" ht="30" customHeight="1">
      <c r="A38" s="26"/>
      <c r="B38" s="26"/>
      <c r="C38" s="74" t="s">
        <v>27</v>
      </c>
      <c r="D38" s="90"/>
      <c r="E38" s="90"/>
      <c r="F38" s="150" t="str">
        <f>IF((J22+K22)&gt;0,(365/7)*(J22+K22)," ")</f>
        <v> </v>
      </c>
      <c r="G38" s="15"/>
      <c r="H38" s="52"/>
      <c r="I38" s="11"/>
    </row>
    <row r="39" spans="1:8" s="3" customFormat="1" ht="30" customHeight="1">
      <c r="A39" s="26"/>
      <c r="B39" s="26"/>
      <c r="C39" s="74" t="s">
        <v>9</v>
      </c>
      <c r="D39" s="90"/>
      <c r="E39" s="90"/>
      <c r="F39" s="15" t="str">
        <f>IF((J24+K24)&gt;0,(365/7)*(J24+K24)," ")</f>
        <v> </v>
      </c>
      <c r="G39" s="15"/>
      <c r="H39" s="52"/>
    </row>
    <row r="40" spans="1:8" s="3" customFormat="1" ht="30" customHeight="1">
      <c r="A40" s="26"/>
      <c r="B40" s="26"/>
      <c r="C40" s="74" t="s">
        <v>67</v>
      </c>
      <c r="D40" s="74"/>
      <c r="E40" s="74"/>
      <c r="F40" s="15" t="str">
        <f>IF(((J13*J29)+(K13*K29))&gt;0,(J13*J29)+(K13*K29)," ")</f>
        <v> </v>
      </c>
      <c r="G40" s="15"/>
      <c r="H40" s="52"/>
    </row>
    <row r="41" spans="1:8" s="3" customFormat="1" ht="30" customHeight="1">
      <c r="A41" s="26"/>
      <c r="B41" s="26"/>
      <c r="C41" s="74" t="s">
        <v>10</v>
      </c>
      <c r="D41" s="90"/>
      <c r="E41" s="90"/>
      <c r="F41" s="15" t="str">
        <f>IF(((J13*J31)+(K13*K31))&gt;0,(J13*J31)+(K13*K31)," ")</f>
        <v> </v>
      </c>
      <c r="G41" s="15"/>
      <c r="H41" s="52"/>
    </row>
    <row r="42" spans="1:8" s="3" customFormat="1" ht="30" customHeight="1">
      <c r="A42" s="26"/>
      <c r="B42" s="26"/>
      <c r="C42" s="74" t="s">
        <v>11</v>
      </c>
      <c r="D42" s="90"/>
      <c r="E42" s="90"/>
      <c r="F42" s="15" t="str">
        <f>IF(((J13*J33)+(K13*K33))&gt;0,(J13*J33)+(K13*K33)," ")</f>
        <v> </v>
      </c>
      <c r="G42" s="15"/>
      <c r="H42" s="26"/>
    </row>
    <row r="43" spans="1:10" s="3" customFormat="1" ht="30" customHeight="1">
      <c r="A43" s="26"/>
      <c r="B43" s="26"/>
      <c r="C43" s="74" t="s">
        <v>20</v>
      </c>
      <c r="D43" s="90"/>
      <c r="E43" s="90"/>
      <c r="F43" s="15" t="str">
        <f>IF(((J13*J35)+(K13*K35))&gt;0,(J13*J35)+(K13*K35)," ")</f>
        <v> </v>
      </c>
      <c r="G43" s="15"/>
      <c r="H43" s="26"/>
      <c r="J43" s="151"/>
    </row>
    <row r="44" spans="1:8" ht="16.5">
      <c r="A44" s="25"/>
      <c r="B44" s="25"/>
      <c r="C44" s="67"/>
      <c r="D44" s="25"/>
      <c r="E44" s="25"/>
      <c r="F44" s="44"/>
      <c r="G44" s="2"/>
      <c r="H44" s="48"/>
    </row>
    <row r="45" spans="1:8" ht="21.75" customHeight="1">
      <c r="A45" s="25"/>
      <c r="B45" s="25"/>
      <c r="C45" s="78" t="s">
        <v>57</v>
      </c>
      <c r="D45" s="90"/>
      <c r="E45" s="90"/>
      <c r="F45" s="90"/>
      <c r="G45" s="90"/>
      <c r="H45" s="90"/>
    </row>
    <row r="46" spans="1:8" s="3" customFormat="1" ht="30" customHeight="1">
      <c r="A46" s="26"/>
      <c r="B46" s="26"/>
      <c r="C46" s="30" t="s">
        <v>43</v>
      </c>
      <c r="D46" s="26"/>
      <c r="E46" s="26"/>
      <c r="F46" s="96" t="str">
        <f>IF(ISNUMBER(F16),F16-SUM(F38:F43)," ")</f>
        <v> </v>
      </c>
      <c r="G46" s="59"/>
      <c r="H46" s="26"/>
    </row>
    <row r="47" spans="1:8" s="3" customFormat="1" ht="24" customHeight="1">
      <c r="A47" s="26"/>
      <c r="B47" s="26"/>
      <c r="C47" s="30"/>
      <c r="D47" s="26"/>
      <c r="E47" s="26"/>
      <c r="F47" s="26"/>
      <c r="G47" s="26"/>
      <c r="H47" s="26"/>
    </row>
    <row r="48" spans="1:8" ht="21.75" customHeight="1">
      <c r="A48" s="25"/>
      <c r="B48" s="25"/>
      <c r="C48" s="33"/>
      <c r="D48" s="34"/>
      <c r="E48" s="34"/>
      <c r="F48" s="6"/>
      <c r="G48" s="6"/>
      <c r="H48" s="25"/>
    </row>
    <row r="49" spans="1:8" s="3" customFormat="1" ht="21.75" customHeight="1">
      <c r="A49" s="26"/>
      <c r="B49" s="26"/>
      <c r="C49" s="78" t="s">
        <v>2</v>
      </c>
      <c r="D49" s="90"/>
      <c r="E49" s="90"/>
      <c r="F49" s="90"/>
      <c r="G49" s="90"/>
      <c r="H49" s="90"/>
    </row>
    <row r="50" spans="1:8" s="3" customFormat="1" ht="10.5" customHeight="1">
      <c r="A50" s="26"/>
      <c r="B50" s="26"/>
      <c r="C50" s="35"/>
      <c r="D50" s="36"/>
      <c r="E50" s="36"/>
      <c r="F50" s="60"/>
      <c r="G50" s="107"/>
      <c r="H50" s="26"/>
    </row>
    <row r="51" spans="1:8" s="7" customFormat="1" ht="27.75" customHeight="1">
      <c r="A51" s="37"/>
      <c r="B51" s="37"/>
      <c r="C51" s="84" t="s">
        <v>4</v>
      </c>
      <c r="D51" s="90"/>
      <c r="E51" s="90"/>
      <c r="F51" s="90"/>
      <c r="G51" s="108"/>
      <c r="H51" s="113"/>
    </row>
    <row r="52" spans="1:8" ht="21.75" customHeight="1" thickBot="1">
      <c r="A52" s="25"/>
      <c r="B52" s="25"/>
      <c r="C52" s="83" t="s">
        <v>33</v>
      </c>
      <c r="D52" s="90"/>
      <c r="E52" s="90"/>
      <c r="F52" s="90"/>
      <c r="G52" s="109"/>
      <c r="H52" s="115"/>
    </row>
    <row r="53" spans="1:10" ht="19.5" customHeight="1" thickBot="1">
      <c r="A53" s="25"/>
      <c r="B53" s="25"/>
      <c r="C53" s="38"/>
      <c r="D53" s="21"/>
      <c r="E53" s="21"/>
      <c r="F53" s="152" t="s">
        <v>39</v>
      </c>
      <c r="G53" s="110"/>
      <c r="H53" s="114" t="str">
        <f>IF(AND((J53+J55)&gt;0,(J60+J62+J64)&gt;0),"Error: Make entries only in the green section or the orange section"," ")</f>
        <v> </v>
      </c>
      <c r="I53" s="114"/>
      <c r="J53" s="141">
        <f>IF(ISNUMBER(F53),F53,0)</f>
        <v>0</v>
      </c>
    </row>
    <row r="54" spans="1:10" s="3" customFormat="1" ht="30" customHeight="1" thickBot="1">
      <c r="A54" s="26"/>
      <c r="B54" s="26"/>
      <c r="C54" s="82" t="s">
        <v>34</v>
      </c>
      <c r="D54" s="90"/>
      <c r="E54" s="90"/>
      <c r="F54" s="90"/>
      <c r="G54" s="111"/>
      <c r="H54" s="114"/>
      <c r="I54" s="114"/>
      <c r="J54" s="140"/>
    </row>
    <row r="55" spans="1:10" ht="19.5" customHeight="1" thickBot="1">
      <c r="A55" s="25"/>
      <c r="B55" s="25"/>
      <c r="C55" s="83"/>
      <c r="D55" s="90"/>
      <c r="E55" s="142"/>
      <c r="F55" s="16" t="s">
        <v>39</v>
      </c>
      <c r="G55" s="110"/>
      <c r="H55" s="114"/>
      <c r="I55" s="114"/>
      <c r="J55" s="140">
        <f>IF(ISNUMBER(F55),F55,0)</f>
        <v>0</v>
      </c>
    </row>
    <row r="56" spans="1:10" ht="9.75" customHeight="1">
      <c r="A56" s="25"/>
      <c r="B56" s="25"/>
      <c r="C56" s="38"/>
      <c r="D56" s="21"/>
      <c r="E56" s="21"/>
      <c r="F56" s="8"/>
      <c r="G56" s="112"/>
      <c r="H56" s="114"/>
      <c r="I56" s="114"/>
      <c r="J56" s="138"/>
    </row>
    <row r="57" spans="1:8" ht="21.75" customHeight="1">
      <c r="A57" s="25"/>
      <c r="B57" s="25"/>
      <c r="C57" s="97"/>
      <c r="D57" s="97"/>
      <c r="E57" s="97"/>
      <c r="F57" s="97"/>
      <c r="G57" s="97"/>
      <c r="H57" s="25"/>
    </row>
    <row r="58" spans="1:8" ht="27.75" customHeight="1">
      <c r="A58" s="25"/>
      <c r="B58" s="25"/>
      <c r="C58" s="128" t="s">
        <v>3</v>
      </c>
      <c r="D58" s="143"/>
      <c r="E58" s="143"/>
      <c r="F58" s="143"/>
      <c r="G58" s="136"/>
      <c r="H58" s="113"/>
    </row>
    <row r="59" spans="1:8" ht="21.75" customHeight="1" thickBot="1">
      <c r="A59" s="25"/>
      <c r="B59" s="25"/>
      <c r="C59" s="129" t="s">
        <v>35</v>
      </c>
      <c r="D59" s="90"/>
      <c r="E59" s="90"/>
      <c r="F59" s="90"/>
      <c r="G59" s="135"/>
      <c r="H59" s="115"/>
    </row>
    <row r="60" spans="1:10" ht="19.5" customHeight="1" thickBot="1">
      <c r="A60" s="25"/>
      <c r="B60" s="25"/>
      <c r="C60" s="129"/>
      <c r="D60" s="90"/>
      <c r="E60" s="142"/>
      <c r="F60" s="153" t="s">
        <v>39</v>
      </c>
      <c r="G60" s="133"/>
      <c r="H60" s="114">
        <f>IF(AND((J53+J55)&gt;0,(J60+J62+J64)&gt;0),"Error: Make entries only in the green section or the orange section","")</f>
      </c>
      <c r="I60" s="114"/>
      <c r="J60" s="138">
        <f>IF(ISNUMBER(F60),F60,0)</f>
        <v>0</v>
      </c>
    </row>
    <row r="61" spans="1:9" ht="30" customHeight="1" thickBot="1">
      <c r="A61" s="32"/>
      <c r="B61" s="32"/>
      <c r="C61" s="130" t="s">
        <v>34</v>
      </c>
      <c r="D61" s="90"/>
      <c r="E61" s="90"/>
      <c r="F61" s="90"/>
      <c r="G61" s="137"/>
      <c r="H61" s="114"/>
      <c r="I61" s="114"/>
    </row>
    <row r="62" spans="1:10" ht="19.5" customHeight="1" thickBot="1">
      <c r="A62" s="25"/>
      <c r="B62" s="25"/>
      <c r="C62" s="134"/>
      <c r="D62" s="135"/>
      <c r="E62" s="135"/>
      <c r="F62" s="16" t="s">
        <v>39</v>
      </c>
      <c r="G62" s="133"/>
      <c r="H62" s="114"/>
      <c r="I62" s="114"/>
      <c r="J62" s="138">
        <f>IF(ISNUMBER(F62),F62,0)</f>
        <v>0</v>
      </c>
    </row>
    <row r="63" spans="1:9" ht="30" customHeight="1" thickBot="1">
      <c r="A63" s="32"/>
      <c r="B63" s="32"/>
      <c r="C63" s="130" t="s">
        <v>36</v>
      </c>
      <c r="D63" s="90"/>
      <c r="E63" s="90"/>
      <c r="F63" s="90"/>
      <c r="G63" s="137"/>
      <c r="H63" s="114"/>
      <c r="I63" s="114"/>
    </row>
    <row r="64" spans="1:10" ht="19.5" customHeight="1" thickBot="1">
      <c r="A64" s="25"/>
      <c r="B64" s="25"/>
      <c r="C64" s="134"/>
      <c r="D64" s="135"/>
      <c r="E64" s="135"/>
      <c r="F64" s="16" t="s">
        <v>39</v>
      </c>
      <c r="G64" s="133"/>
      <c r="H64" s="116"/>
      <c r="I64" s="116"/>
      <c r="J64" s="138">
        <f>IF(ISNUMBER(F64),F64,0)</f>
        <v>0</v>
      </c>
    </row>
    <row r="65" spans="1:9" s="68" customFormat="1" ht="9.75" customHeight="1">
      <c r="A65" s="67"/>
      <c r="B65" s="67"/>
      <c r="C65" s="131"/>
      <c r="D65" s="132"/>
      <c r="E65" s="132"/>
      <c r="F65" s="133"/>
      <c r="G65" s="133"/>
      <c r="H65" s="116"/>
      <c r="I65" s="116"/>
    </row>
    <row r="66" spans="1:10" ht="21.75" customHeight="1">
      <c r="A66" s="25"/>
      <c r="B66" s="25"/>
      <c r="C66" s="61"/>
      <c r="D66" s="62"/>
      <c r="E66" s="62"/>
      <c r="F66" s="123"/>
      <c r="G66" s="66"/>
      <c r="H66" s="25"/>
      <c r="J66" s="138">
        <f>J60*J64</f>
        <v>0</v>
      </c>
    </row>
    <row r="67" spans="1:8" ht="21.75" customHeight="1">
      <c r="A67" s="25"/>
      <c r="B67" s="25"/>
      <c r="C67" s="80" t="s">
        <v>13</v>
      </c>
      <c r="D67" s="143"/>
      <c r="E67" s="143"/>
      <c r="F67" s="143"/>
      <c r="G67" s="92"/>
      <c r="H67" s="48"/>
    </row>
    <row r="68" spans="1:9" ht="30" customHeight="1">
      <c r="A68" s="25"/>
      <c r="B68" s="25"/>
      <c r="C68" s="74" t="s">
        <v>12</v>
      </c>
      <c r="D68" s="90"/>
      <c r="E68" s="90"/>
      <c r="F68" s="63" t="str">
        <f>IF(J55&gt;0,J55,IF(J62&gt;0,J62," "))</f>
        <v> </v>
      </c>
      <c r="G68" s="63"/>
      <c r="H68" s="116" t="str">
        <f>IF(AND(ISNUMBER(F55),ISNUMBER(F62)),"Alert: Preference given to hours in green section"," ")</f>
        <v> </v>
      </c>
      <c r="I68" s="116"/>
    </row>
    <row r="69" spans="1:9" ht="30" customHeight="1">
      <c r="A69" s="25"/>
      <c r="B69" s="25"/>
      <c r="C69" s="74" t="s">
        <v>5</v>
      </c>
      <c r="D69" s="90"/>
      <c r="E69" s="90"/>
      <c r="F69" s="160" t="str">
        <f>IF(J53&gt;0,J53,IF(J66&gt;0,J66," "))</f>
        <v> </v>
      </c>
      <c r="G69" s="63"/>
      <c r="H69" s="116" t="str">
        <f>IF(AND(ISNUMBER(F53),ISNUMBER(F60),ISNUMBER(F62)),"Alert: Preference given to revenue in green section"," ")</f>
        <v> </v>
      </c>
      <c r="I69" s="116"/>
    </row>
    <row r="70" spans="1:9" ht="30" customHeight="1">
      <c r="A70" s="25"/>
      <c r="B70" s="25"/>
      <c r="C70" s="144" t="s">
        <v>16</v>
      </c>
      <c r="D70" s="145"/>
      <c r="E70" s="145"/>
      <c r="F70" s="160" t="str">
        <f>IF(ISNUMBER(F68*F69),F69/F68," ")</f>
        <v> </v>
      </c>
      <c r="G70" s="63"/>
      <c r="H70" s="73" t="s">
        <v>25</v>
      </c>
      <c r="I70" s="90"/>
    </row>
    <row r="71" spans="1:8" ht="30" customHeight="1">
      <c r="A71" s="25"/>
      <c r="B71" s="25"/>
      <c r="C71" s="86" t="s">
        <v>44</v>
      </c>
      <c r="D71" s="146"/>
      <c r="E71" s="146"/>
      <c r="F71" s="146"/>
      <c r="G71" s="93"/>
      <c r="H71" s="25"/>
    </row>
    <row r="72" spans="1:9" ht="30" customHeight="1">
      <c r="A72" s="25"/>
      <c r="B72" s="25"/>
      <c r="C72" s="147" t="s">
        <v>23</v>
      </c>
      <c r="D72" s="143"/>
      <c r="E72" s="143"/>
      <c r="F72" s="12" t="str">
        <f>IF(ISNUMBER(F69),IF(J7&gt;0,J7/F69," ")," ")</f>
        <v> </v>
      </c>
      <c r="G72" s="64"/>
      <c r="H72" s="73" t="s">
        <v>28</v>
      </c>
      <c r="I72" s="73"/>
    </row>
    <row r="73" spans="1:9" ht="30" customHeight="1">
      <c r="A73" s="25"/>
      <c r="B73" s="25"/>
      <c r="C73" s="85" t="s">
        <v>24</v>
      </c>
      <c r="D73" s="90"/>
      <c r="E73" s="90"/>
      <c r="F73" s="13" t="str">
        <f>IF(ISNUMBER(F72),F72/12," ")</f>
        <v> </v>
      </c>
      <c r="G73" s="94"/>
      <c r="H73" s="73" t="s">
        <v>46</v>
      </c>
      <c r="I73" s="90"/>
    </row>
    <row r="74" spans="1:8" s="3" customFormat="1" ht="30" customHeight="1">
      <c r="A74" s="26"/>
      <c r="B74" s="26"/>
      <c r="C74" s="85" t="s">
        <v>47</v>
      </c>
      <c r="D74" s="90"/>
      <c r="E74" s="90"/>
      <c r="F74" s="14" t="str">
        <f>IF(AND(ISNUMBER(F68),ISNUMBER(F72)),F68*F72," ")</f>
        <v> </v>
      </c>
      <c r="G74" s="64"/>
      <c r="H74" s="26"/>
    </row>
    <row r="75" spans="1:8" s="3" customFormat="1" ht="30" customHeight="1">
      <c r="A75" s="26"/>
      <c r="B75" s="26"/>
      <c r="C75" s="85" t="s">
        <v>45</v>
      </c>
      <c r="D75" s="90"/>
      <c r="E75" s="90"/>
      <c r="F75" s="64" t="str">
        <f>IF(ISNUMBER(F74),F74/12," ")</f>
        <v> </v>
      </c>
      <c r="G75" s="64"/>
      <c r="H75" s="26"/>
    </row>
    <row r="76" spans="1:8" s="3" customFormat="1" ht="30" customHeight="1">
      <c r="A76" s="26"/>
      <c r="B76" s="26"/>
      <c r="C76" s="117" t="s">
        <v>54</v>
      </c>
      <c r="D76" s="117"/>
      <c r="E76" s="117"/>
      <c r="F76" s="117"/>
      <c r="G76" s="64"/>
      <c r="H76" s="26"/>
    </row>
    <row r="77" spans="1:9" s="3" customFormat="1" ht="30" customHeight="1">
      <c r="A77" s="26"/>
      <c r="B77" s="26"/>
      <c r="C77" s="85" t="s">
        <v>66</v>
      </c>
      <c r="D77" s="85"/>
      <c r="E77" s="85"/>
      <c r="F77" s="161" t="str">
        <f>IF(J7&gt;0,IF((J15+K15)&gt;0,F7/F16," ")," ")</f>
        <v> </v>
      </c>
      <c r="G77" s="64"/>
      <c r="H77" s="73" t="s">
        <v>64</v>
      </c>
      <c r="I77" s="90"/>
    </row>
    <row r="78" spans="1:9" s="3" customFormat="1" ht="30" customHeight="1">
      <c r="A78" s="26"/>
      <c r="B78" s="26"/>
      <c r="C78" s="85" t="s">
        <v>65</v>
      </c>
      <c r="D78" s="162"/>
      <c r="E78" s="162"/>
      <c r="F78" s="64" t="str">
        <f>IF(ISNUMBER(F39),IF(ISNUMBER(F72),F39/F72," ")," ")</f>
        <v> </v>
      </c>
      <c r="G78" s="64"/>
      <c r="H78" s="73" t="s">
        <v>55</v>
      </c>
      <c r="I78" s="73"/>
    </row>
    <row r="79" spans="6:9" ht="16.5">
      <c r="F79" s="124"/>
      <c r="H79" s="73"/>
      <c r="I79" s="73"/>
    </row>
    <row r="80" spans="1:8" s="3" customFormat="1" ht="30" customHeight="1">
      <c r="A80" s="26"/>
      <c r="B80" s="26"/>
      <c r="C80" s="30" t="s">
        <v>48</v>
      </c>
      <c r="D80" s="26"/>
      <c r="E80" s="26"/>
      <c r="G80" s="59"/>
      <c r="H80" s="2"/>
    </row>
    <row r="81" spans="1:8" s="3" customFormat="1" ht="30" customHeight="1">
      <c r="A81" s="26"/>
      <c r="B81" s="26"/>
      <c r="C81" s="30" t="s">
        <v>17</v>
      </c>
      <c r="D81" s="26"/>
      <c r="E81" s="26"/>
      <c r="F81" s="59" t="str">
        <f>F46</f>
        <v> </v>
      </c>
      <c r="G81" s="59"/>
      <c r="H81" s="2"/>
    </row>
    <row r="82" spans="1:8" s="3" customFormat="1" ht="30" customHeight="1">
      <c r="A82" s="26"/>
      <c r="B82" s="26"/>
      <c r="C82" s="30" t="s">
        <v>18</v>
      </c>
      <c r="D82" s="26"/>
      <c r="E82" s="26"/>
      <c r="F82" s="59" t="str">
        <f>IF(ISNUMBER(F81),F81/12," ")</f>
        <v> </v>
      </c>
      <c r="G82" s="59"/>
      <c r="H82" s="2"/>
    </row>
    <row r="83" spans="1:8" s="3" customFormat="1" ht="30" customHeight="1">
      <c r="A83" s="26"/>
      <c r="B83" s="26"/>
      <c r="C83" s="30" t="s">
        <v>49</v>
      </c>
      <c r="D83" s="26"/>
      <c r="E83" s="26"/>
      <c r="F83" s="45"/>
      <c r="G83" s="45"/>
      <c r="H83" s="45"/>
    </row>
    <row r="84" spans="1:9" s="3" customFormat="1" ht="30" customHeight="1">
      <c r="A84" s="26"/>
      <c r="B84" s="26"/>
      <c r="C84" s="30" t="s">
        <v>17</v>
      </c>
      <c r="D84" s="26"/>
      <c r="E84" s="26"/>
      <c r="F84" s="96" t="str">
        <f>IF(ISNUMBER(F81),IF(ISNUMBER(F74),F81-F74,F81)," ")</f>
        <v> </v>
      </c>
      <c r="G84" s="59"/>
      <c r="H84" s="69" t="s">
        <v>50</v>
      </c>
      <c r="I84" s="69"/>
    </row>
    <row r="85" spans="1:9" s="3" customFormat="1" ht="30" customHeight="1">
      <c r="A85" s="26"/>
      <c r="B85" s="26"/>
      <c r="C85" s="30" t="s">
        <v>18</v>
      </c>
      <c r="D85" s="26"/>
      <c r="E85" s="26"/>
      <c r="F85" s="96" t="str">
        <f>IF(ISNUMBER(F84),(F84/12)," ")</f>
        <v> </v>
      </c>
      <c r="G85" s="59"/>
      <c r="H85" s="69"/>
      <c r="I85" s="69"/>
    </row>
    <row r="86" spans="1:8" ht="16.5">
      <c r="A86" s="25"/>
      <c r="B86" s="25"/>
      <c r="C86" s="25"/>
      <c r="D86" s="25"/>
      <c r="E86" s="25"/>
      <c r="F86" s="26"/>
      <c r="G86" s="26"/>
      <c r="H86" s="1"/>
    </row>
    <row r="87" spans="1:8" s="20" customFormat="1" ht="12.75">
      <c r="A87" s="39"/>
      <c r="B87" s="39"/>
      <c r="C87" s="40"/>
      <c r="D87" s="41" t="s">
        <v>14</v>
      </c>
      <c r="E87" s="39"/>
      <c r="F87" s="65"/>
      <c r="G87" s="65"/>
      <c r="H87" s="54"/>
    </row>
    <row r="88" spans="1:8" s="20" customFormat="1" ht="12.75">
      <c r="A88" s="39"/>
      <c r="B88" s="39"/>
      <c r="C88" s="40"/>
      <c r="D88" s="42" t="s">
        <v>15</v>
      </c>
      <c r="E88" s="39"/>
      <c r="F88" s="125"/>
      <c r="G88" s="65"/>
      <c r="H88" s="55"/>
    </row>
    <row r="89" spans="1:8" ht="16.5">
      <c r="A89" s="25"/>
      <c r="B89" s="25"/>
      <c r="C89" s="25"/>
      <c r="D89" s="25"/>
      <c r="E89" s="25"/>
      <c r="F89" s="26"/>
      <c r="G89" s="26"/>
      <c r="H89" s="53"/>
    </row>
    <row r="90" spans="1:8" ht="16.5">
      <c r="A90" s="25"/>
      <c r="B90" s="25"/>
      <c r="C90" s="25"/>
      <c r="D90" s="25"/>
      <c r="E90" s="25"/>
      <c r="F90" s="26"/>
      <c r="G90" s="26"/>
      <c r="H90" s="53"/>
    </row>
    <row r="91" spans="1:8" ht="16.5">
      <c r="A91" s="25"/>
      <c r="B91" s="25"/>
      <c r="C91" s="25"/>
      <c r="D91" s="25"/>
      <c r="E91" s="25"/>
      <c r="F91" s="26"/>
      <c r="G91" s="26"/>
      <c r="H91" s="53"/>
    </row>
    <row r="92" spans="1:8" ht="16.5">
      <c r="A92" s="25"/>
      <c r="B92" s="25"/>
      <c r="C92" s="25"/>
      <c r="D92" s="25"/>
      <c r="E92" s="25"/>
      <c r="F92" s="26"/>
      <c r="G92" s="26"/>
      <c r="H92" s="53"/>
    </row>
    <row r="93" spans="1:8" ht="16.5">
      <c r="A93" s="25"/>
      <c r="B93" s="25"/>
      <c r="C93" s="25"/>
      <c r="D93" s="25"/>
      <c r="E93" s="25"/>
      <c r="F93" s="26"/>
      <c r="G93" s="26"/>
      <c r="H93" s="53"/>
    </row>
    <row r="94" spans="1:8" ht="16.5">
      <c r="A94" s="25"/>
      <c r="B94" s="25"/>
      <c r="C94" s="25"/>
      <c r="D94" s="25"/>
      <c r="E94" s="25"/>
      <c r="F94" s="26"/>
      <c r="G94" s="26"/>
      <c r="H94" s="53"/>
    </row>
    <row r="95" spans="1:8" ht="16.5">
      <c r="A95" s="25"/>
      <c r="B95" s="25"/>
      <c r="C95" s="25"/>
      <c r="D95" s="25"/>
      <c r="E95" s="25"/>
      <c r="F95" s="26"/>
      <c r="G95" s="26"/>
      <c r="H95" s="48"/>
    </row>
    <row r="96" spans="1:8" ht="16.5">
      <c r="A96" s="25"/>
      <c r="B96" s="25"/>
      <c r="C96" s="25"/>
      <c r="D96" s="25"/>
      <c r="E96" s="25"/>
      <c r="F96" s="26"/>
      <c r="G96" s="26"/>
      <c r="H96" s="48"/>
    </row>
    <row r="97" spans="1:8" ht="16.5">
      <c r="A97" s="25"/>
      <c r="B97" s="25"/>
      <c r="C97" s="25"/>
      <c r="D97" s="25"/>
      <c r="E97" s="25"/>
      <c r="F97" s="26"/>
      <c r="G97" s="26"/>
      <c r="H97" s="53"/>
    </row>
    <row r="98" spans="1:8" ht="16.5">
      <c r="A98" s="25"/>
      <c r="B98" s="25"/>
      <c r="C98" s="25"/>
      <c r="D98" s="25"/>
      <c r="E98" s="25"/>
      <c r="F98" s="26"/>
      <c r="G98" s="26"/>
      <c r="H98" s="53"/>
    </row>
    <row r="99" spans="1:8" ht="16.5">
      <c r="A99" s="25"/>
      <c r="B99" s="25"/>
      <c r="C99" s="25"/>
      <c r="D99" s="25"/>
      <c r="E99" s="25"/>
      <c r="F99" s="26"/>
      <c r="G99" s="26"/>
      <c r="H99" s="48"/>
    </row>
    <row r="100" spans="1:8" ht="16.5">
      <c r="A100" s="25"/>
      <c r="B100" s="25"/>
      <c r="C100" s="25"/>
      <c r="D100" s="25"/>
      <c r="E100" s="25"/>
      <c r="F100" s="26"/>
      <c r="G100" s="26"/>
      <c r="H100" s="53"/>
    </row>
    <row r="101" spans="1:8" ht="16.5">
      <c r="A101" s="25"/>
      <c r="B101" s="25"/>
      <c r="C101" s="25"/>
      <c r="D101" s="25"/>
      <c r="E101" s="25"/>
      <c r="F101" s="26"/>
      <c r="G101" s="26"/>
      <c r="H101" s="48"/>
    </row>
    <row r="102" spans="1:8" ht="16.5">
      <c r="A102" s="25"/>
      <c r="B102" s="25"/>
      <c r="C102" s="25"/>
      <c r="D102" s="25"/>
      <c r="E102" s="25"/>
      <c r="F102" s="26"/>
      <c r="G102" s="26"/>
      <c r="H102" s="53"/>
    </row>
    <row r="103" spans="1:8" ht="16.5">
      <c r="A103" s="25"/>
      <c r="B103" s="25"/>
      <c r="C103" s="25"/>
      <c r="D103" s="25"/>
      <c r="E103" s="25"/>
      <c r="F103" s="26"/>
      <c r="G103" s="26"/>
      <c r="H103" s="53"/>
    </row>
    <row r="104" spans="1:8" ht="16.5">
      <c r="A104" s="25"/>
      <c r="B104" s="25"/>
      <c r="C104" s="25"/>
      <c r="D104" s="25"/>
      <c r="E104" s="25"/>
      <c r="F104" s="26"/>
      <c r="G104" s="26"/>
      <c r="H104" s="25"/>
    </row>
    <row r="105" spans="1:8" ht="23.25" customHeight="1">
      <c r="A105" s="25"/>
      <c r="B105" s="25"/>
      <c r="C105" s="18"/>
      <c r="D105" s="18"/>
      <c r="E105" s="18"/>
      <c r="F105" s="18"/>
      <c r="G105" s="18"/>
      <c r="H105" s="18"/>
    </row>
    <row r="106" spans="1:8" ht="16.5">
      <c r="A106" s="25"/>
      <c r="B106" s="25"/>
      <c r="C106" s="18"/>
      <c r="D106" s="18"/>
      <c r="E106" s="18"/>
      <c r="F106" s="18"/>
      <c r="G106" s="18"/>
      <c r="H106" s="18"/>
    </row>
    <row r="107" spans="1:8" ht="16.5">
      <c r="A107" s="25"/>
      <c r="B107" s="25"/>
      <c r="C107" s="18"/>
      <c r="D107" s="18"/>
      <c r="E107" s="18"/>
      <c r="F107" s="18"/>
      <c r="G107" s="18"/>
      <c r="H107" s="18"/>
    </row>
    <row r="108" spans="1:8" ht="16.5">
      <c r="A108" s="25"/>
      <c r="B108" s="25"/>
      <c r="C108" s="18"/>
      <c r="D108" s="18"/>
      <c r="E108" s="18"/>
      <c r="F108" s="19"/>
      <c r="G108" s="18"/>
      <c r="H108" s="18"/>
    </row>
  </sheetData>
  <sheetProtection sheet="1" objects="1" scenarios="1" selectLockedCells="1"/>
  <mergeCells count="66">
    <mergeCell ref="B3:I3"/>
    <mergeCell ref="C57:G57"/>
    <mergeCell ref="H55:I56"/>
    <mergeCell ref="H62:I63"/>
    <mergeCell ref="H68:I68"/>
    <mergeCell ref="H53:I54"/>
    <mergeCell ref="H60:I61"/>
    <mergeCell ref="H64:I65"/>
    <mergeCell ref="C28:F28"/>
    <mergeCell ref="C40:E40"/>
    <mergeCell ref="C49:H49"/>
    <mergeCell ref="H77:I77"/>
    <mergeCell ref="H73:I73"/>
    <mergeCell ref="E25:F26"/>
    <mergeCell ref="C25:D26"/>
    <mergeCell ref="H69:I69"/>
    <mergeCell ref="C76:F76"/>
    <mergeCell ref="C77:E77"/>
    <mergeCell ref="H78:I79"/>
    <mergeCell ref="C63:F63"/>
    <mergeCell ref="C72:E72"/>
    <mergeCell ref="C74:E74"/>
    <mergeCell ref="C68:E68"/>
    <mergeCell ref="C21:F21"/>
    <mergeCell ref="C23:F23"/>
    <mergeCell ref="C39:E39"/>
    <mergeCell ref="C37:H37"/>
    <mergeCell ref="C78:E78"/>
    <mergeCell ref="C67:F67"/>
    <mergeCell ref="C73:E73"/>
    <mergeCell ref="C75:E75"/>
    <mergeCell ref="C71:F71"/>
    <mergeCell ref="C70:E70"/>
    <mergeCell ref="C54:F54"/>
    <mergeCell ref="C55:E55"/>
    <mergeCell ref="C52:F52"/>
    <mergeCell ref="C51:F51"/>
    <mergeCell ref="C58:F58"/>
    <mergeCell ref="C59:F59"/>
    <mergeCell ref="C6:F6"/>
    <mergeCell ref="I6:M6"/>
    <mergeCell ref="C34:F34"/>
    <mergeCell ref="C38:E38"/>
    <mergeCell ref="C41:E41"/>
    <mergeCell ref="C42:E42"/>
    <mergeCell ref="C43:E43"/>
    <mergeCell ref="C14:E14"/>
    <mergeCell ref="C16:E16"/>
    <mergeCell ref="C45:H45"/>
    <mergeCell ref="C18:H18"/>
    <mergeCell ref="C7:E7"/>
    <mergeCell ref="C8:E8"/>
    <mergeCell ref="C60:E60"/>
    <mergeCell ref="H22:I22"/>
    <mergeCell ref="H7:I8"/>
    <mergeCell ref="C5:H5"/>
    <mergeCell ref="C9:H9"/>
    <mergeCell ref="B2:I2"/>
    <mergeCell ref="H84:I85"/>
    <mergeCell ref="C20:F20"/>
    <mergeCell ref="C27:F27"/>
    <mergeCell ref="H24:I27"/>
    <mergeCell ref="C61:F61"/>
    <mergeCell ref="C69:E69"/>
    <mergeCell ref="H70:I70"/>
    <mergeCell ref="H72:I72"/>
  </mergeCells>
  <printOptions/>
  <pageMargins left="0.7" right="0.7" top="0.75" bottom="0.75" header="0.3" footer="0.3"/>
  <pageSetup orientation="portrait" r:id="rId1"/>
  <ignoredErrors>
    <ignoredError sqref="F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Armour</dc:creator>
  <cp:keywords/>
  <dc:description/>
  <cp:lastModifiedBy>Mike</cp:lastModifiedBy>
  <dcterms:created xsi:type="dcterms:W3CDTF">2013-10-13T22:58:02Z</dcterms:created>
  <dcterms:modified xsi:type="dcterms:W3CDTF">2013-10-28T16:35:11Z</dcterms:modified>
  <cp:category/>
  <cp:version/>
  <cp:contentType/>
  <cp:contentStatus/>
</cp:coreProperties>
</file>